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0" windowWidth="15480" windowHeight="11640" tabRatio="500" activeTab="0"/>
  </bookViews>
  <sheets>
    <sheet name="Car &amp; Home Loan Calculator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<sst xmlns="http://schemas.openxmlformats.org/spreadsheetml/2006/main" count="23" uniqueCount="21">
  <si>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Vehicle Sales Price</t>
  </si>
  <si>
    <t>Sales Tax</t>
  </si>
  <si>
    <t>Title, Registration, &amp; Other Cost</t>
  </si>
  <si>
    <t>Cash Down Payment</t>
  </si>
  <si>
    <t>Finance Rate</t>
  </si>
  <si>
    <t>Total Amount to be Financed</t>
  </si>
  <si>
    <t>My Monthly Payment</t>
  </si>
  <si>
    <t>Purchase Cost</t>
  </si>
  <si>
    <t>Assessed Val</t>
  </si>
  <si>
    <t>Tax %</t>
  </si>
  <si>
    <t>Mortgage Amt</t>
  </si>
  <si>
    <t>Taxes (per year)</t>
  </si>
  <si>
    <t>Home Ins. (per year)</t>
  </si>
  <si>
    <t>Closing Cost</t>
  </si>
  <si>
    <t>Finance Interest %</t>
  </si>
  <si>
    <t>Principal &amp; Int Monthly Payments</t>
  </si>
  <si>
    <t>Monthly Payment to Escrow</t>
  </si>
  <si>
    <t>Monthy Insurance Cost</t>
  </si>
  <si>
    <t>Total Monthly Payment</t>
  </si>
  <si>
    <t>Due at signing</t>
  </si>
  <si>
    <t>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</si>
</sst>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0000000000000000"/>
    <numFmt numFmtId="168" formatCode="&quot;$&quot;#,##0.0"/>
    <numFmt numFmtId="169" formatCode="&quot;$&quot;#,##0.0000000000000000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trike/>
      <sz val="36"/>
      <color indexed="62"/>
      <name val="Times New Roman"/>
      <family val="0"/>
    </font>
    <font>
      <sz val="10"/>
      <color indexed="8"/>
      <name val="Verdana"/>
      <family val="0"/>
    </font>
    <font>
      <sz val="10"/>
      <color indexed="9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2" borderId="1" applyNumberFormat="0" applyAlignment="0" applyProtection="0"/>
    <xf numFmtId="0" fontId="30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164" fontId="0" fillId="24" borderId="10" xfId="0" applyNumberFormat="1" applyFill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25</xdr:row>
      <xdr:rowOff>47625</xdr:rowOff>
    </xdr:from>
    <xdr:to>
      <xdr:col>9</xdr:col>
      <xdr:colOff>323850</xdr:colOff>
      <xdr:row>34</xdr:row>
      <xdr:rowOff>76200</xdr:rowOff>
    </xdr:to>
    <xdr:sp>
      <xdr:nvSpPr>
        <xdr:cNvPr id="1" name="Rectangle 5"/>
        <xdr:cNvSpPr>
          <a:spLocks/>
        </xdr:cNvSpPr>
      </xdr:nvSpPr>
      <xdr:spPr>
        <a:xfrm>
          <a:off x="5248275" y="4114800"/>
          <a:ext cx="3448050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428625</xdr:colOff>
      <xdr:row>0</xdr:row>
      <xdr:rowOff>114300</xdr:rowOff>
    </xdr:from>
    <xdr:to>
      <xdr:col>4</xdr:col>
      <xdr:colOff>95250</xdr:colOff>
      <xdr:row>3</xdr:row>
      <xdr:rowOff>123825</xdr:rowOff>
    </xdr:to>
    <xdr:sp>
      <xdr:nvSpPr>
        <xdr:cNvPr id="2" name="WordArt 1"/>
        <xdr:cNvSpPr>
          <a:spLocks/>
        </xdr:cNvSpPr>
      </xdr:nvSpPr>
      <xdr:spPr>
        <a:xfrm>
          <a:off x="428625" y="114300"/>
          <a:ext cx="34671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Car Loan Calculator</a:t>
          </a:r>
        </a:p>
      </xdr:txBody>
    </xdr:sp>
    <xdr:clientData/>
  </xdr:twoCellAnchor>
  <xdr:twoCellAnchor>
    <xdr:from>
      <xdr:col>6</xdr:col>
      <xdr:colOff>361950</xdr:colOff>
      <xdr:row>0</xdr:row>
      <xdr:rowOff>95250</xdr:rowOff>
    </xdr:from>
    <xdr:to>
      <xdr:col>11</xdr:col>
      <xdr:colOff>390525</xdr:colOff>
      <xdr:row>4</xdr:row>
      <xdr:rowOff>85725</xdr:rowOff>
    </xdr:to>
    <xdr:sp>
      <xdr:nvSpPr>
        <xdr:cNvPr id="3" name="WordArt 1"/>
        <xdr:cNvSpPr>
          <a:spLocks/>
        </xdr:cNvSpPr>
      </xdr:nvSpPr>
      <xdr:spPr>
        <a:xfrm>
          <a:off x="5772150" y="95250"/>
          <a:ext cx="4667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333399"/>
              </a:solidFill>
            </a:rPr>
            <a:t>Simple Home Loan Calculator</a:t>
          </a:r>
        </a:p>
      </xdr:txBody>
    </xdr:sp>
    <xdr:clientData/>
  </xdr:twoCellAnchor>
  <xdr:twoCellAnchor>
    <xdr:from>
      <xdr:col>6</xdr:col>
      <xdr:colOff>0</xdr:colOff>
      <xdr:row>31</xdr:row>
      <xdr:rowOff>66675</xdr:rowOff>
    </xdr:from>
    <xdr:to>
      <xdr:col>9</xdr:col>
      <xdr:colOff>142875</xdr:colOff>
      <xdr:row>31</xdr:row>
      <xdr:rowOff>66675</xdr:rowOff>
    </xdr:to>
    <xdr:sp>
      <xdr:nvSpPr>
        <xdr:cNvPr id="4" name="Line 6"/>
        <xdr:cNvSpPr>
          <a:spLocks/>
        </xdr:cNvSpPr>
      </xdr:nvSpPr>
      <xdr:spPr>
        <a:xfrm>
          <a:off x="5410200" y="510540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142875</xdr:colOff>
      <xdr:row>11</xdr:row>
      <xdr:rowOff>76200</xdr:rowOff>
    </xdr:from>
    <xdr:to>
      <xdr:col>9</xdr:col>
      <xdr:colOff>523875</xdr:colOff>
      <xdr:row>11</xdr:row>
      <xdr:rowOff>76200</xdr:rowOff>
    </xdr:to>
    <xdr:sp>
      <xdr:nvSpPr>
        <xdr:cNvPr id="5" name="Line 7"/>
        <xdr:cNvSpPr>
          <a:spLocks/>
        </xdr:cNvSpPr>
      </xdr:nvSpPr>
      <xdr:spPr>
        <a:xfrm>
          <a:off x="8515350" y="1876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200025</xdr:colOff>
      <xdr:row>24</xdr:row>
      <xdr:rowOff>95250</xdr:rowOff>
    </xdr:from>
    <xdr:to>
      <xdr:col>19</xdr:col>
      <xdr:colOff>581025</xdr:colOff>
      <xdr:row>24</xdr:row>
      <xdr:rowOff>95250</xdr:rowOff>
    </xdr:to>
    <xdr:sp>
      <xdr:nvSpPr>
        <xdr:cNvPr id="6" name="Line 8"/>
        <xdr:cNvSpPr>
          <a:spLocks/>
        </xdr:cNvSpPr>
      </xdr:nvSpPr>
      <xdr:spPr>
        <a:xfrm>
          <a:off x="16887825" y="400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13</xdr:row>
      <xdr:rowOff>85725</xdr:rowOff>
    </xdr:from>
    <xdr:to>
      <xdr:col>9</xdr:col>
      <xdr:colOff>533400</xdr:colOff>
      <xdr:row>13</xdr:row>
      <xdr:rowOff>85725</xdr:rowOff>
    </xdr:to>
    <xdr:sp>
      <xdr:nvSpPr>
        <xdr:cNvPr id="7" name="Line 9"/>
        <xdr:cNvSpPr>
          <a:spLocks/>
        </xdr:cNvSpPr>
      </xdr:nvSpPr>
      <xdr:spPr>
        <a:xfrm>
          <a:off x="8524875" y="2209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123825</xdr:colOff>
      <xdr:row>11</xdr:row>
      <xdr:rowOff>76200</xdr:rowOff>
    </xdr:from>
    <xdr:to>
      <xdr:col>9</xdr:col>
      <xdr:colOff>295275</xdr:colOff>
      <xdr:row>11</xdr:row>
      <xdr:rowOff>76200</xdr:rowOff>
    </xdr:to>
    <xdr:sp>
      <xdr:nvSpPr>
        <xdr:cNvPr id="8" name="Line 10"/>
        <xdr:cNvSpPr>
          <a:spLocks/>
        </xdr:cNvSpPr>
      </xdr:nvSpPr>
      <xdr:spPr>
        <a:xfrm flipH="1">
          <a:off x="8496300" y="1876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85725</xdr:rowOff>
    </xdr:from>
    <xdr:to>
      <xdr:col>9</xdr:col>
      <xdr:colOff>285750</xdr:colOff>
      <xdr:row>13</xdr:row>
      <xdr:rowOff>85725</xdr:rowOff>
    </xdr:to>
    <xdr:sp>
      <xdr:nvSpPr>
        <xdr:cNvPr id="9" name="Line 11"/>
        <xdr:cNvSpPr>
          <a:spLocks/>
        </xdr:cNvSpPr>
      </xdr:nvSpPr>
      <xdr:spPr>
        <a:xfrm flipH="1">
          <a:off x="8496300" y="2209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542925</xdr:colOff>
      <xdr:row>11</xdr:row>
      <xdr:rowOff>76200</xdr:rowOff>
    </xdr:from>
    <xdr:to>
      <xdr:col>9</xdr:col>
      <xdr:colOff>542925</xdr:colOff>
      <xdr:row>13</xdr:row>
      <xdr:rowOff>76200</xdr:rowOff>
    </xdr:to>
    <xdr:sp>
      <xdr:nvSpPr>
        <xdr:cNvPr id="10" name="Line 12"/>
        <xdr:cNvSpPr>
          <a:spLocks/>
        </xdr:cNvSpPr>
      </xdr:nvSpPr>
      <xdr:spPr>
        <a:xfrm>
          <a:off x="8915400" y="1876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542925</xdr:colOff>
      <xdr:row>12</xdr:row>
      <xdr:rowOff>66675</xdr:rowOff>
    </xdr:from>
    <xdr:to>
      <xdr:col>9</xdr:col>
      <xdr:colOff>809625</xdr:colOff>
      <xdr:row>12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8915400" y="2028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809625</xdr:colOff>
      <xdr:row>10</xdr:row>
      <xdr:rowOff>123825</xdr:rowOff>
    </xdr:from>
    <xdr:to>
      <xdr:col>11</xdr:col>
      <xdr:colOff>152400</xdr:colOff>
      <xdr:row>13</xdr:row>
      <xdr:rowOff>133350</xdr:rowOff>
    </xdr:to>
    <xdr:sp>
      <xdr:nvSpPr>
        <xdr:cNvPr id="12" name="Rectangle 14"/>
        <xdr:cNvSpPr>
          <a:spLocks/>
        </xdr:cNvSpPr>
      </xdr:nvSpPr>
      <xdr:spPr>
        <a:xfrm>
          <a:off x="9182100" y="1762125"/>
          <a:ext cx="101917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438150</xdr:colOff>
      <xdr:row>6</xdr:row>
      <xdr:rowOff>9525</xdr:rowOff>
    </xdr:from>
    <xdr:to>
      <xdr:col>5</xdr:col>
      <xdr:colOff>238125</xdr:colOff>
      <xdr:row>9</xdr:row>
      <xdr:rowOff>28575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3400425" y="1000125"/>
          <a:ext cx="1476375" cy="5048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Just enter this amount, the program will do the rest</a:t>
          </a:r>
        </a:p>
      </xdr:txBody>
    </xdr:sp>
    <xdr:clientData/>
  </xdr:twoCellAnchor>
  <xdr:twoCellAnchor>
    <xdr:from>
      <xdr:col>3</xdr:col>
      <xdr:colOff>9525</xdr:colOff>
      <xdr:row>7</xdr:row>
      <xdr:rowOff>85725</xdr:rowOff>
    </xdr:from>
    <xdr:to>
      <xdr:col>3</xdr:col>
      <xdr:colOff>438150</xdr:colOff>
      <xdr:row>7</xdr:row>
      <xdr:rowOff>85725</xdr:rowOff>
    </xdr:to>
    <xdr:sp>
      <xdr:nvSpPr>
        <xdr:cNvPr id="14" name="Line 16"/>
        <xdr:cNvSpPr>
          <a:spLocks/>
        </xdr:cNvSpPr>
      </xdr:nvSpPr>
      <xdr:spPr>
        <a:xfrm flipH="1">
          <a:off x="2971800" y="1238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438150</xdr:colOff>
      <xdr:row>6</xdr:row>
      <xdr:rowOff>9525</xdr:rowOff>
    </xdr:from>
    <xdr:to>
      <xdr:col>11</xdr:col>
      <xdr:colOff>238125</xdr:colOff>
      <xdr:row>9</xdr:row>
      <xdr:rowOff>28575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8810625" y="1000125"/>
          <a:ext cx="1476375" cy="5048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Just enter this amount, the program will do the rest</a:t>
          </a:r>
        </a:p>
      </xdr:txBody>
    </xdr:sp>
    <xdr:clientData/>
  </xdr:twoCellAnchor>
  <xdr:twoCellAnchor>
    <xdr:from>
      <xdr:col>9</xdr:col>
      <xdr:colOff>9525</xdr:colOff>
      <xdr:row>7</xdr:row>
      <xdr:rowOff>85725</xdr:rowOff>
    </xdr:from>
    <xdr:to>
      <xdr:col>9</xdr:col>
      <xdr:colOff>438150</xdr:colOff>
      <xdr:row>7</xdr:row>
      <xdr:rowOff>85725</xdr:rowOff>
    </xdr:to>
    <xdr:sp>
      <xdr:nvSpPr>
        <xdr:cNvPr id="16" name="Line 18"/>
        <xdr:cNvSpPr>
          <a:spLocks/>
        </xdr:cNvSpPr>
      </xdr:nvSpPr>
      <xdr:spPr>
        <a:xfrm flipH="1">
          <a:off x="8382000" y="1238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628650</xdr:colOff>
      <xdr:row>5</xdr:row>
      <xdr:rowOff>57150</xdr:rowOff>
    </xdr:from>
    <xdr:to>
      <xdr:col>2</xdr:col>
      <xdr:colOff>390525</xdr:colOff>
      <xdr:row>6</xdr:row>
      <xdr:rowOff>114300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628650" y="876300"/>
          <a:ext cx="1885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 This amount is an example</a:t>
          </a:r>
        </a:p>
      </xdr:txBody>
    </xdr:sp>
    <xdr:clientData/>
  </xdr:twoCellAnchor>
  <xdr:twoCellAnchor>
    <xdr:from>
      <xdr:col>6</xdr:col>
      <xdr:colOff>628650</xdr:colOff>
      <xdr:row>5</xdr:row>
      <xdr:rowOff>57150</xdr:rowOff>
    </xdr:from>
    <xdr:to>
      <xdr:col>8</xdr:col>
      <xdr:colOff>390525</xdr:colOff>
      <xdr:row>6</xdr:row>
      <xdr:rowOff>114300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6038850" y="876300"/>
          <a:ext cx="1885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 This amount is an 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workbookViewId="0" topLeftCell="E1">
      <selection activeCell="K28" sqref="K28"/>
    </sheetView>
  </sheetViews>
  <sheetFormatPr defaultColWidth="11.00390625" defaultRowHeight="12.75"/>
  <cols>
    <col min="1" max="1" width="18.75390625" style="0" customWidth="1"/>
    <col min="2" max="2" width="9.125" style="0" customWidth="1"/>
    <col min="3" max="5" width="11.00390625" style="0" customWidth="1"/>
    <col min="6" max="6" width="10.125" style="8" customWidth="1"/>
    <col min="7" max="7" width="18.75390625" style="0" customWidth="1"/>
    <col min="8" max="8" width="9.125" style="0" customWidth="1"/>
    <col min="9" max="11" width="11.00390625" style="0" customWidth="1"/>
    <col min="12" max="12" width="10.125" style="0" customWidth="1"/>
    <col min="13" max="255" width="11.00390625" style="0" customWidth="1"/>
  </cols>
  <sheetData>
    <row r="1" spans="1:12" ht="12.75">
      <c r="A1" s="6"/>
      <c r="B1" s="6"/>
      <c r="C1" s="6"/>
      <c r="D1" s="6"/>
      <c r="E1" s="6"/>
      <c r="G1" s="6"/>
      <c r="H1" s="6"/>
      <c r="I1" s="6"/>
      <c r="J1" s="6"/>
      <c r="K1" s="6"/>
      <c r="L1" s="6"/>
    </row>
    <row r="2" spans="1:12" ht="12.75">
      <c r="A2" s="6"/>
      <c r="B2" s="6"/>
      <c r="C2" s="6"/>
      <c r="D2" s="6"/>
      <c r="E2" s="6"/>
      <c r="G2" s="6"/>
      <c r="H2" s="6"/>
      <c r="I2" s="6"/>
      <c r="J2" s="6"/>
      <c r="K2" s="6"/>
      <c r="L2" s="6"/>
    </row>
    <row r="3" spans="1:12" ht="12.75">
      <c r="A3" s="6"/>
      <c r="B3" s="6"/>
      <c r="C3" s="6"/>
      <c r="D3" s="6"/>
      <c r="E3" s="6"/>
      <c r="G3" s="6"/>
      <c r="H3" s="6"/>
      <c r="I3" s="6"/>
      <c r="J3" s="6"/>
      <c r="K3" s="6"/>
      <c r="L3" s="6"/>
    </row>
    <row r="4" spans="1:12" ht="12.75">
      <c r="A4" s="6"/>
      <c r="B4" s="6"/>
      <c r="C4" s="6"/>
      <c r="D4" s="6"/>
      <c r="E4" s="6"/>
      <c r="G4" s="6"/>
      <c r="H4" s="6"/>
      <c r="I4" s="6"/>
      <c r="J4" s="6"/>
      <c r="K4" s="6"/>
      <c r="L4" s="6"/>
    </row>
    <row r="5" spans="1:12" ht="13.5" thickBot="1">
      <c r="A5" s="7"/>
      <c r="B5" s="7"/>
      <c r="C5" s="7"/>
      <c r="D5" s="7"/>
      <c r="E5" s="7"/>
      <c r="G5" s="7"/>
      <c r="H5" s="7"/>
      <c r="I5" s="7"/>
      <c r="J5" s="7"/>
      <c r="K5" s="7"/>
      <c r="L5" s="7"/>
    </row>
    <row r="6" ht="13.5" thickTop="1"/>
    <row r="8" spans="1:9" ht="12.75">
      <c r="A8" t="s">
        <v>0</v>
      </c>
      <c r="B8" s="17" t="s">
        <v>20</v>
      </c>
      <c r="C8" s="16">
        <v>20000</v>
      </c>
      <c r="G8" s="12" t="s">
        <v>7</v>
      </c>
      <c r="H8" s="17" t="s">
        <v>20</v>
      </c>
      <c r="I8" s="16">
        <v>200000</v>
      </c>
    </row>
    <row r="9" ht="12.75">
      <c r="G9" s="12"/>
    </row>
    <row r="10" spans="1:9" ht="12.75">
      <c r="A10" t="s">
        <v>1</v>
      </c>
      <c r="B10" s="1">
        <v>0.065</v>
      </c>
      <c r="C10" s="2">
        <f>SUM(C8*B10)</f>
        <v>1300</v>
      </c>
      <c r="G10" s="12" t="s">
        <v>8</v>
      </c>
      <c r="I10" s="2">
        <f>SUM(I8*0.9-25000)</f>
        <v>155000</v>
      </c>
    </row>
    <row r="11" spans="7:8" ht="12.75">
      <c r="G11" s="12"/>
      <c r="H11" s="9"/>
    </row>
    <row r="12" spans="1:11" ht="12.75">
      <c r="A12" t="s">
        <v>2</v>
      </c>
      <c r="C12" s="2">
        <f>SUM(C8*0.015)</f>
        <v>300</v>
      </c>
      <c r="G12" t="s">
        <v>3</v>
      </c>
      <c r="I12" s="2">
        <f>SUM(I8*0.1)</f>
        <v>20000</v>
      </c>
      <c r="K12" t="s">
        <v>19</v>
      </c>
    </row>
    <row r="13" spans="9:11" ht="12.75">
      <c r="I13" s="9"/>
      <c r="K13" s="15">
        <f>SUM(I12+I14)</f>
        <v>27000</v>
      </c>
    </row>
    <row r="14" spans="1:9" ht="12.75">
      <c r="A14" t="s">
        <v>3</v>
      </c>
      <c r="C14" s="2">
        <v>5000</v>
      </c>
      <c r="G14" t="s">
        <v>13</v>
      </c>
      <c r="I14" s="2">
        <f>SUM(I8*0.035)</f>
        <v>7000.000000000001</v>
      </c>
    </row>
    <row r="15" spans="7:9" ht="12.75">
      <c r="G15" s="12"/>
      <c r="H15" s="9"/>
      <c r="I15" s="14"/>
    </row>
    <row r="16" spans="1:9" ht="12.75">
      <c r="A16" t="s">
        <v>4</v>
      </c>
      <c r="C16" s="4">
        <v>0.07</v>
      </c>
      <c r="G16" s="12" t="s">
        <v>10</v>
      </c>
      <c r="I16" s="2">
        <f>SUM(I8-(I8*0.1))</f>
        <v>180000</v>
      </c>
    </row>
    <row r="17" spans="7:8" ht="12.75">
      <c r="G17" s="12"/>
      <c r="H17" s="9"/>
    </row>
    <row r="18" spans="1:9" ht="12.75">
      <c r="A18" t="s">
        <v>5</v>
      </c>
      <c r="C18" s="2">
        <f>SUM(C8+C10+C12-C14)</f>
        <v>16600</v>
      </c>
      <c r="G18" s="12" t="s">
        <v>14</v>
      </c>
      <c r="I18" s="13">
        <v>0.05125</v>
      </c>
    </row>
    <row r="19" spans="7:9" ht="12.75">
      <c r="G19" s="12"/>
      <c r="I19" s="11"/>
    </row>
    <row r="20" spans="1:9" ht="12.75">
      <c r="A20" t="s">
        <v>6</v>
      </c>
      <c r="C20" s="3">
        <f>SUM(C18*((C16/12)*(1+(C16/12))^60)/((1+(C16/12))^60-1))</f>
        <v>328.69989576980134</v>
      </c>
      <c r="G20" s="12" t="s">
        <v>12</v>
      </c>
      <c r="I20" s="2">
        <f>SUM(I10*0.00621271546751919)</f>
        <v>962.9708974654744</v>
      </c>
    </row>
    <row r="21" spans="3:9" ht="12.75">
      <c r="C21" s="5"/>
      <c r="G21" s="12"/>
      <c r="I21" s="9"/>
    </row>
    <row r="22" spans="7:9" ht="12.75">
      <c r="G22" s="12" t="s">
        <v>9</v>
      </c>
      <c r="I22" s="4">
        <v>0.0225</v>
      </c>
    </row>
    <row r="23" spans="7:8" ht="12.75">
      <c r="G23" s="12"/>
      <c r="H23" s="10"/>
    </row>
    <row r="24" spans="7:9" ht="12.75">
      <c r="G24" s="12" t="s">
        <v>11</v>
      </c>
      <c r="I24" s="2">
        <f>SUM(I10*I22)</f>
        <v>3487.5</v>
      </c>
    </row>
    <row r="25" spans="7:9" ht="12.75">
      <c r="G25" s="12"/>
      <c r="I25" s="9"/>
    </row>
    <row r="26" spans="7:8" ht="12.75">
      <c r="G26" s="12"/>
      <c r="H26" s="9"/>
    </row>
    <row r="27" spans="7:9" ht="12.75">
      <c r="G27" t="s">
        <v>15</v>
      </c>
      <c r="I27" s="3">
        <f>SUM(I16*((I18/12)*(1+(I18/12))^360)/((1+(I18/12))^360-1))</f>
        <v>980.0765495564744</v>
      </c>
    </row>
    <row r="29" spans="7:9" ht="12.75">
      <c r="G29" t="s">
        <v>16</v>
      </c>
      <c r="I29" s="3">
        <f>SUM(I27/12)</f>
        <v>81.67304579637288</v>
      </c>
    </row>
    <row r="31" spans="7:9" ht="12.75">
      <c r="G31" t="s">
        <v>17</v>
      </c>
      <c r="I31" s="3">
        <f>SUM(I20/12)</f>
        <v>80.24757478878954</v>
      </c>
    </row>
    <row r="33" spans="7:9" ht="12.75">
      <c r="G33" t="s">
        <v>18</v>
      </c>
      <c r="I33" s="3">
        <f>SUM(I27+I29+I31)</f>
        <v>1141.9971701416368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Demarais</dc:creator>
  <cp:keywords/>
  <dc:description/>
  <cp:lastModifiedBy>Rachid Farhat Farhat</cp:lastModifiedBy>
  <dcterms:created xsi:type="dcterms:W3CDTF">2007-04-13T02:31:08Z</dcterms:created>
  <dcterms:modified xsi:type="dcterms:W3CDTF">2012-10-06T02:50:54Z</dcterms:modified>
  <cp:category/>
  <cp:version/>
  <cp:contentType/>
  <cp:contentStatus/>
</cp:coreProperties>
</file>